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  <sheet name="SO 800" sheetId="3" r:id="rId3"/>
  </sheets>
  <definedNames/>
  <calcPr/>
  <webPublishing/>
</workbook>
</file>

<file path=xl/sharedStrings.xml><?xml version="1.0" encoding="utf-8"?>
<sst xmlns="http://schemas.openxmlformats.org/spreadsheetml/2006/main" count="452" uniqueCount="173">
  <si>
    <t>Firma: Krajská správa a údržba silnic Vysočiny, příspěvková organizace</t>
  </si>
  <si>
    <t>Rekapitulace ceny</t>
  </si>
  <si>
    <t>Stavba: 2025 - II/408 Slavíkovice, průtah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</si>
  <si>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</si>
  <si>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</si>
  <si>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</si>
  <si>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</si>
  <si>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</si>
  <si>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</si>
  <si>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</si>
  <si>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</si>
  <si>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</si>
  <si>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</si>
  <si>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</si>
  <si>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</si>
  <si>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</si>
  <si>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II/408 Slavíkovice, průtah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</si>
  <si>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</si>
  <si>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</si>
  <si>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</si>
  <si>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</si>
  <si>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</si>
  <si>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</si>
  <si>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</si>
  <si>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</si>
  <si>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</si>
  <si>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</si>
  <si>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</si>
  <si>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</si>
  <si>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</si>
  <si>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</si>
  <si>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</si>
  <si>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</si>
  <si>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</si>
  <si>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</si>
  <si>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</si>
  <si>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</si>
  <si>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</si>
  <si>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</si>
  <si>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</si>
  <si>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</si>
  <si>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</si>
  <si>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</si>
  <si>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</si>
  <si>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</si>
  <si>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</si>
  <si>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12922</t>
  </si>
  <si>
    <t/>
  </si>
  <si>
    <t>ČIŠTĚNÍ KRAJNIC OD NÁNOSU TL. DO 100MM</t>
  </si>
  <si>
    <t>M2</t>
  </si>
  <si>
    <t>PP</t>
  </si>
  <si>
    <t>odhad 50,0%</t>
  </si>
  <si>
    <t>VV</t>
  </si>
  <si>
    <t>0,5*1060,0=530,000 [A]</t>
  </si>
  <si>
    <t>TS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</si>
  <si>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</si>
  <si>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11</t>
  </si>
  <si>
    <t>014111</t>
  </si>
  <si>
    <t>POPLATKY ZA SKLÁDKU TYP S-IO (INERTNÍ ODPAD)</t>
  </si>
  <si>
    <t>M3</t>
  </si>
  <si>
    <t>zemina z krajnic a sanací</t>
  </si>
  <si>
    <t>krajnice: 530,0*0,05=26,500 [A] 
sanace: 7034,03*0,45*0,02=63,306 [B] 
Celkem: A+B=89,806 [C]</t>
  </si>
  <si>
    <t>Položka zahrnuje:  
- veškeré poplatky provozovateli skládky související s uložením odpadu na skládce.  
Položka nezahrnuje:  
- x</t>
  </si>
  <si>
    <t>Zemní práce</t>
  </si>
  <si>
    <t>113725</t>
  </si>
  <si>
    <t>FRÉZOVÁNÍ ZPEVNĚNÝCH PLOCH ASFALTOVÝCH, ODVOZ DO 8KM</t>
  </si>
  <si>
    <t>Odvoz vytěženého materiálu do Jemnice na středisko KSÚSV</t>
  </si>
  <si>
    <t>0,1*((6,7+6,55)*0,5*25,0+(6,55+6,8)*0,5*25,0+(6,8+6,7)*0,8*25,0+6,7*25,0+(6,7+6,75)*0,5*25,0+(6,75+6,95)*0,5*25,0+(6,95+7,25)*0,5*25,0)=128,688 [A] 
0,1*((7,25+7,2)*0,5*25,30+7,2*25,0+(7,2+7,25)*0,5*25,0+(7,25+7,2)*0,5*25,0+7,2*25,0+(7,2+7,1)*0,5*25,0+(7,1+7,15)*0,5*25,0+(7,15+7,1)*0,5*25,0)=143,904 [B] 
0,1*(7,1*25,0+7,1*25,0+(7,1+7,25)*0,5*25,0+(7,25+7,3)*0,5*25,0+7,3*25,0+(7,3+7,1)*0,5*25,0+7,1*25,0+(7,1+7,0)*0,5*25,0+(7,0+7,15)*0,5*25,0)=160,938 [C] 
0,1*((7,15+7,0)*0,5*25,0+(7,0+7,05)*0,5*25,0+(7,05+7,0)*0,5*25,0+(7,0+6,9)*0,5*25,0+(6,9+7,15)*0,5*25,0+(7,15+6,85)*0,5*25,0+(6,85+7,0)*0,5*25,0)=122,563 [D] 
0,1*((7,0+7,2)*0,5*25,0+(7,2+7,0)*0,5*25,0+(7,0+7,35)*0,5*25,0+(7,35+7,25)*0,5*25,0+(7,25+7,0)*0,5*25,0+(7,0+7,05)*0,5*25,0+(7,05+7,1)*0,5*25,0)=124,750 [E] 
0,1*(7,1+7,0)*0,5*32,0=22,560 [F] 
Celkem: A+B+C+D+E+F=703,403 [G]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</si>
  <si>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</si>
  <si>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14</t>
  </si>
  <si>
    <t>123738</t>
  </si>
  <si>
    <t>ODKOP PRO SPOD STAVBU SILNIC A ŽELEZNIC TŘ. I, ODVOZ DO 20KM</t>
  </si>
  <si>
    <t>Místní hloubkové sanace, předpoklad 2,0% plochy</t>
  </si>
  <si>
    <t>7034,03*0,45*0,02=63,306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</si>
  <si>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</si>
  <si>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15</t>
  </si>
  <si>
    <t>113335</t>
  </si>
  <si>
    <t>ODSTRAN PODKL ZPEVNĚNÝCH PLOCH S ASFALT POJIVEM, ODVOZ DO 8KM</t>
  </si>
  <si>
    <t>Místní hloubkové sanace, předpoklad 2,0% plochy, uložení na KSÚSV</t>
  </si>
  <si>
    <t>7034,03*0,15*0,02=21,102 [A]</t>
  </si>
  <si>
    <t>17</t>
  </si>
  <si>
    <t>56143G</t>
  </si>
  <si>
    <t>SMĚSI Z KAMENIVA STMELENÉ CEMENTEM  SC C 8/10 TL. DO 150MM</t>
  </si>
  <si>
    <t>7034,03*0,02=140,681 [A]</t>
  </si>
  <si>
    <t>Položka zahrnuje: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Položka nezahrnuje:  
- postřiky, nátěry</t>
  </si>
  <si>
    <t>574C46</t>
  </si>
  <si>
    <t>ASFALTOVÝ BETON PRO LOŽNÍ VRSTVY ACL 16+, 16S TL. 50MM</t>
  </si>
  <si>
    <t>7034,03=7 034,030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</si>
  <si>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</si>
  <si>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574A44</t>
  </si>
  <si>
    <t>ASFALTOVÝ BETON PRO OBRUSNÉ VRSTVY ACO 11+ TL. 50MM</t>
  </si>
  <si>
    <t>572213</t>
  </si>
  <si>
    <t>SPOJOVACÍ POSTŘIK Z EMULZE DO 0,5KG/M2</t>
  </si>
  <si>
    <t>7034,03*2,0=14 068,060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</si>
  <si>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</si>
  <si>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58910</t>
  </si>
  <si>
    <t>VÝPLŇ SPAR ASFALTEM</t>
  </si>
  <si>
    <t>M</t>
  </si>
  <si>
    <t>225,0=225,000 [A]</t>
  </si>
  <si>
    <t>Položka zahrnuje:   
- dodávku předepsaného materiálu  
- vyčištění a výplň spar tímto materiálem  
Položka nezahrnuje:  
- x</t>
  </si>
  <si>
    <t>12</t>
  </si>
  <si>
    <t>56931</t>
  </si>
  <si>
    <t>ZPEVNĚNÍ KRAJNIC ZE ŠTĚRKODRTI TL. DO 50MM</t>
  </si>
  <si>
    <t>1060,0*0,5=530,000 [A]</t>
  </si>
  <si>
    <t>Položka zahrnuje:  
- dodání kameniva předepsané kvality a zrnitosti  
- očištění podkladu  
- uložení kameniva dle předepsaného technologického předpisu, zhutnění vrstvy v předepsané tloušťce  
- zřízení vrstvy bez rozlišení šířky, pokládání vrstvy po etapách,  
Položka nezahrnuje:  
- x</t>
  </si>
  <si>
    <t>16</t>
  </si>
  <si>
    <t>56330</t>
  </si>
  <si>
    <t>VOZOVKOVÉ VRSTVY ZE ŠTĚRKODRTI</t>
  </si>
  <si>
    <t>Místní hloubkové sanace, předpoklad 2,0% plochy, ŠD 0/63 tl. 200,0 mm</t>
  </si>
  <si>
    <t>7034,03*0,2*0,02=28,136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</si>
  <si>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</si>
  <si>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18</t>
  </si>
  <si>
    <t>56335</t>
  </si>
  <si>
    <t>VOZOVKOVÉ VRSTVY ZE ŠTĚRKODRTI TL. DO 250MM</t>
  </si>
  <si>
    <t>Místní hloubkové sanace, předpoklad 2,0% plochy, ŠDA 0/32, tloušťka vrstvy po zhutnění 250,0 mm</t>
  </si>
  <si>
    <t>8</t>
  </si>
  <si>
    <t>Potrubí</t>
  </si>
  <si>
    <t>13</t>
  </si>
  <si>
    <t>89922</t>
  </si>
  <si>
    <t>VÝŠKOVÁ ÚPRAVA MŘÍŽÍ</t>
  </si>
  <si>
    <t>KUS</t>
  </si>
  <si>
    <t>11,0=11,000 [A]</t>
  </si>
  <si>
    <t>Položka zahrnuje:  
- všechny nutné práce a materiály pro zvýšení nebo snížení zařízení (včetně nutné úpravy stávajícího povrchu vozovky nebo chodníku)  
Položka nezahrnuje:  
- x</t>
  </si>
  <si>
    <t>19</t>
  </si>
  <si>
    <t>89921</t>
  </si>
  <si>
    <t>VÝŠKOVÁ ÚPRAVA POKLOPŮ</t>
  </si>
  <si>
    <t>2,0=2,000 [A]</t>
  </si>
  <si>
    <t>Ostatní konstrukce a práce</t>
  </si>
  <si>
    <t>93808</t>
  </si>
  <si>
    <t>OČIŠTĚNÍ VOZOVEK ZAMETENÍM</t>
  </si>
  <si>
    <t>Položka zahrnuje:  
- očištění předepsaným způsobem  
- odklizení vzniklého odpadu  
Položka nezahrnuje:  
- x</t>
  </si>
  <si>
    <t>91</t>
  </si>
  <si>
    <t>Doplňující konstrukce a práce</t>
  </si>
  <si>
    <t>915221</t>
  </si>
  <si>
    <t>VODOR DOPRAV ZNAČ PLASTEM STRUKTURÁLNÍ NEHLUČNÉ - DOD A POKLÁDKA</t>
  </si>
  <si>
    <t>Vodící čáry: (31600-30540)*0,125*2,0=265,000 [A] 
Podélná čára: 1060,0*0,25=265,000 [B] 
Přechod pro chodce: 0,5*4,0*10,0=20,000 [C] 
Autobusová zastávka: 75,0*0,125=9,375 [D] 
Celkem: A+B+C+D=559,375 [E]</t>
  </si>
  <si>
    <t>Položka zahrnuje:  
- dodání a pokládku nátěrového materiálu  
- předznačení a reflexní úpravu  
Položka nezahrnuje:  
- x  
Způsob měření:  
- měří se pouze natíraná plocha</t>
  </si>
  <si>
    <t>7</t>
  </si>
  <si>
    <t>91228</t>
  </si>
  <si>
    <t>SMĚROVÉ SLOUPKY Z PLAST HMOT VČETNĚ ODRAZNÉHO PÁSKU</t>
  </si>
  <si>
    <t>Doplnění směrovacích sloupků - odhad</t>
  </si>
  <si>
    <t>20,0=20,000 [A]</t>
  </si>
  <si>
    <t>Položka zahrnuje:  
- dodání a osazení sloupku včetně nutných zemních prací  
- vnitrostaveništní a mimostaveništní doprava  
- odrazky plastové nebo z retroreflexní fólie  
Položka nezahrnuje:  
- x</t>
  </si>
  <si>
    <t>919111</t>
  </si>
  <si>
    <t>ŘEZÁNÍ ASFALTOVÉHO KRYTU VOZOVEK TL DO 50MM</t>
  </si>
  <si>
    <t>Položka zahrnuje:  
- řezání vozovkové vrstvy v předepsané tloušťce  
- spotřeba vody  
Položka nezahrnuje:  
- x</t>
  </si>
  <si>
    <t>SO 800</t>
  </si>
  <si>
    <t>Vedlejší a ostatní výdaje</t>
  </si>
  <si>
    <t>02610</t>
  </si>
  <si>
    <t>ZKOUŠENÍ KONSTRUKCÍ A PRACÍ ZKUŠEBNOU ZHOTOVITELE</t>
  </si>
  <si>
    <t>KPL</t>
  </si>
  <si>
    <t>zkoušení konstrukcí – veškeré požadované zkoušky</t>
  </si>
  <si>
    <t>1,0=1,000 [A]</t>
  </si>
  <si>
    <t>zahrnuje veškeré náklady spojené s objednatelem požadovanými zkouškami</t>
  </si>
  <si>
    <t>02710</t>
  </si>
  <si>
    <t>POMOC PRÁCE ZŘÍZ NEBO ZAJIŠŤ OBJÍŽĎKY A PŘÍSTUP CESTY</t>
  </si>
  <si>
    <t>Položka zahrnuje:  
- veškeré náklady spojené se zřízením nebo zajištěním objížďky a přístupové cesty  
Položka nezahrnuje:  
- x</t>
  </si>
  <si>
    <t>02720</t>
  </si>
  <si>
    <t>POMOC PRÁCE ZŘÍZ NEBO ZAJIŠŤ REGULACI A OCHRANU DOPRAVY</t>
  </si>
  <si>
    <t>Položka zahrnuje:  
- veškeré náklady spojené s objednatelem požadovanými zařízeními  
Položka nezahrnuje:  
- x</t>
  </si>
  <si>
    <t>02911</t>
  </si>
  <si>
    <t>OSTATNÍ POŽADAVKY - GEODETICKÉ ZAMĚŘENÍ</t>
  </si>
  <si>
    <t>KM</t>
  </si>
  <si>
    <t>geodetické zaměření vrstev ACL16+ a ACO11+, vrstev sanace , vytovení podkladů pro DTM, vložení dat do DTM a předání akceptačního protokolu</t>
  </si>
  <si>
    <t>1,06=1,060 [A]</t>
  </si>
  <si>
    <t>Položka zahrnuje:  
- veškeré náklady spojené s objednatelem požadovanými pracemi  
Položka nezahrnuje:  
- x</t>
  </si>
  <si>
    <t>Vytýčení inženýrských sítí</t>
  </si>
  <si>
    <t>02944</t>
  </si>
  <si>
    <t>OSTAT POŽADAVKY - DOKUMENTACE SKUTEČ PROVEDENÍ V DIGIT FORMĚ</t>
  </si>
  <si>
    <t>02991</t>
  </si>
  <si>
    <t>OSTATNÍ POŽADAVKY - INFORMAČNÍ TABULE</t>
  </si>
  <si>
    <t>Formát 2500,0 x 1750,0 mm, po celou dobu provádění prací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</si>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</sst>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  <row r="11" spans="1:5" ht="12.75" customHeight="1">
      <c r="A11" s="20" t="s">
        <v>146</v>
      </c>
      <c s="20" t="s">
        <v>147</v>
      </c>
      <c s="21">
        <f>'SO 800'!I3</f>
      </c>
      <c s="21">
        <f>'SO 800'!O2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0+O8+O17+O34+O63+O72+O77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0+I8+I17+I34+I63+I72+I77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42</v>
      </c>
      <c s="29" t="s">
        <v>46</v>
      </c>
      <c s="25" t="s">
        <v>47</v>
      </c>
      <c s="30" t="s">
        <v>48</v>
      </c>
      <c s="31" t="s">
        <v>49</v>
      </c>
      <c s="32">
        <v>530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89.25">
      <c r="A12" t="s">
        <v>54</v>
      </c>
      <c r="E12" s="35" t="s">
        <v>55</v>
      </c>
    </row>
    <row r="13" spans="1:16" ht="12.75">
      <c r="A13" s="25" t="s">
        <v>45</v>
      </c>
      <c s="29" t="s">
        <v>56</v>
      </c>
      <c s="29" t="s">
        <v>57</v>
      </c>
      <c s="25" t="s">
        <v>47</v>
      </c>
      <c s="30" t="s">
        <v>58</v>
      </c>
      <c s="31" t="s">
        <v>59</v>
      </c>
      <c s="32">
        <v>89.806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60</v>
      </c>
    </row>
    <row r="15" spans="1:5" ht="38.25">
      <c r="A15" s="36" t="s">
        <v>52</v>
      </c>
      <c r="E15" s="37" t="s">
        <v>61</v>
      </c>
    </row>
    <row r="16" spans="1:5" ht="51">
      <c r="A16" t="s">
        <v>54</v>
      </c>
      <c r="E16" s="35" t="s">
        <v>62</v>
      </c>
    </row>
    <row r="17" spans="1:18" ht="12.75" customHeight="1">
      <c r="A17" s="6" t="s">
        <v>43</v>
      </c>
      <c s="6"/>
      <c s="39" t="s">
        <v>29</v>
      </c>
      <c s="6"/>
      <c s="27" t="s">
        <v>63</v>
      </c>
      <c s="6"/>
      <c s="6"/>
      <c s="6"/>
      <c s="40">
        <f>0+Q17</f>
      </c>
      <c r="O17">
        <f>0+R17</f>
      </c>
      <c r="Q17">
        <f>0+I18+I22+I26+I30</f>
      </c>
      <c>
        <f>0+O18+O22+O26+O30</f>
      </c>
    </row>
    <row r="18" spans="1:16" ht="12.75">
      <c r="A18" s="25" t="s">
        <v>45</v>
      </c>
      <c s="29" t="s">
        <v>29</v>
      </c>
      <c s="29" t="s">
        <v>64</v>
      </c>
      <c s="25" t="s">
        <v>47</v>
      </c>
      <c s="30" t="s">
        <v>65</v>
      </c>
      <c s="31" t="s">
        <v>59</v>
      </c>
      <c s="32">
        <v>703.403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66</v>
      </c>
    </row>
    <row r="20" spans="1:5" ht="153">
      <c r="A20" s="36" t="s">
        <v>52</v>
      </c>
      <c r="E20" s="37" t="s">
        <v>67</v>
      </c>
    </row>
    <row r="21" spans="1:5" ht="89.25">
      <c r="A21" t="s">
        <v>54</v>
      </c>
      <c r="E21" s="35" t="s">
        <v>68</v>
      </c>
    </row>
    <row r="22" spans="1:16" ht="12.75">
      <c r="A22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59</v>
      </c>
      <c s="32">
        <v>63.306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72</v>
      </c>
    </row>
    <row r="24" spans="1:5" ht="12.75">
      <c r="A24" s="36" t="s">
        <v>52</v>
      </c>
      <c r="E24" s="37" t="s">
        <v>73</v>
      </c>
    </row>
    <row r="25" spans="1:5" ht="395.25">
      <c r="A25" t="s">
        <v>54</v>
      </c>
      <c r="E25" s="35" t="s">
        <v>74</v>
      </c>
    </row>
    <row r="26" spans="1:16" ht="12.75">
      <c r="A26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59</v>
      </c>
      <c s="32">
        <v>21.102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78</v>
      </c>
    </row>
    <row r="28" spans="1:5" ht="12.75">
      <c r="A28" s="36" t="s">
        <v>52</v>
      </c>
      <c r="E28" s="37" t="s">
        <v>79</v>
      </c>
    </row>
    <row r="29" spans="1:5" ht="89.25">
      <c r="A29" t="s">
        <v>54</v>
      </c>
      <c r="E29" s="35" t="s">
        <v>68</v>
      </c>
    </row>
    <row r="30" spans="1:16" ht="12.75">
      <c r="A30" s="25" t="s">
        <v>45</v>
      </c>
      <c s="29" t="s">
        <v>80</v>
      </c>
      <c s="29" t="s">
        <v>81</v>
      </c>
      <c s="25" t="s">
        <v>47</v>
      </c>
      <c s="30" t="s">
        <v>82</v>
      </c>
      <c s="31" t="s">
        <v>49</v>
      </c>
      <c s="32">
        <v>140.681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83</v>
      </c>
    </row>
    <row r="33" spans="1:5" ht="140.25">
      <c r="A33" t="s">
        <v>54</v>
      </c>
      <c r="E33" s="35" t="s">
        <v>84</v>
      </c>
    </row>
    <row r="34" spans="1:18" ht="12.75" customHeight="1">
      <c r="A34" s="6" t="s">
        <v>43</v>
      </c>
      <c s="6"/>
      <c s="39" t="s">
        <v>35</v>
      </c>
      <c s="6"/>
      <c s="27" t="s">
        <v>25</v>
      </c>
      <c s="6"/>
      <c s="6"/>
      <c s="6"/>
      <c s="40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25" t="s">
        <v>45</v>
      </c>
      <c s="29" t="s">
        <v>23</v>
      </c>
      <c s="29" t="s">
        <v>85</v>
      </c>
      <c s="25" t="s">
        <v>47</v>
      </c>
      <c s="30" t="s">
        <v>86</v>
      </c>
      <c s="31" t="s">
        <v>49</v>
      </c>
      <c s="32">
        <v>7034.03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47</v>
      </c>
    </row>
    <row r="37" spans="1:5" ht="12.75">
      <c r="A37" s="36" t="s">
        <v>52</v>
      </c>
      <c r="E37" s="37" t="s">
        <v>87</v>
      </c>
    </row>
    <row r="38" spans="1:5" ht="165.75">
      <c r="A38" t="s">
        <v>54</v>
      </c>
      <c r="E38" s="35" t="s">
        <v>88</v>
      </c>
    </row>
    <row r="39" spans="1:16" ht="12.75">
      <c r="A39" s="25" t="s">
        <v>45</v>
      </c>
      <c s="29" t="s">
        <v>22</v>
      </c>
      <c s="29" t="s">
        <v>89</v>
      </c>
      <c s="25" t="s">
        <v>47</v>
      </c>
      <c s="30" t="s">
        <v>90</v>
      </c>
      <c s="31" t="s">
        <v>49</v>
      </c>
      <c s="32">
        <v>7034.03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52</v>
      </c>
      <c r="E41" s="37" t="s">
        <v>87</v>
      </c>
    </row>
    <row r="42" spans="1:5" ht="165.75">
      <c r="A42" t="s">
        <v>54</v>
      </c>
      <c r="E42" s="35" t="s">
        <v>88</v>
      </c>
    </row>
    <row r="43" spans="1:16" ht="12.75">
      <c r="A43" s="25" t="s">
        <v>45</v>
      </c>
      <c s="29" t="s">
        <v>33</v>
      </c>
      <c s="29" t="s">
        <v>91</v>
      </c>
      <c s="25" t="s">
        <v>47</v>
      </c>
      <c s="30" t="s">
        <v>92</v>
      </c>
      <c s="31" t="s">
        <v>49</v>
      </c>
      <c s="32">
        <v>14068.06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6" t="s">
        <v>52</v>
      </c>
      <c r="E45" s="37" t="s">
        <v>93</v>
      </c>
    </row>
    <row r="46" spans="1:5" ht="89.25">
      <c r="A46" t="s">
        <v>54</v>
      </c>
      <c r="E46" s="35" t="s">
        <v>94</v>
      </c>
    </row>
    <row r="47" spans="1:16" ht="12.75">
      <c r="A47" s="25" t="s">
        <v>45</v>
      </c>
      <c s="29" t="s">
        <v>40</v>
      </c>
      <c s="29" t="s">
        <v>95</v>
      </c>
      <c s="25" t="s">
        <v>47</v>
      </c>
      <c s="30" t="s">
        <v>96</v>
      </c>
      <c s="31" t="s">
        <v>97</v>
      </c>
      <c s="32">
        <v>225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47</v>
      </c>
    </row>
    <row r="49" spans="1:5" ht="12.75">
      <c r="A49" s="36" t="s">
        <v>52</v>
      </c>
      <c r="E49" s="37" t="s">
        <v>98</v>
      </c>
    </row>
    <row r="50" spans="1:5" ht="63.75">
      <c r="A50" t="s">
        <v>54</v>
      </c>
      <c r="E50" s="35" t="s">
        <v>99</v>
      </c>
    </row>
    <row r="51" spans="1:16" ht="12.75">
      <c r="A51" s="25" t="s">
        <v>45</v>
      </c>
      <c s="29" t="s">
        <v>100</v>
      </c>
      <c s="29" t="s">
        <v>101</v>
      </c>
      <c s="25" t="s">
        <v>47</v>
      </c>
      <c s="30" t="s">
        <v>102</v>
      </c>
      <c s="31" t="s">
        <v>49</v>
      </c>
      <c s="32">
        <v>530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6" t="s">
        <v>52</v>
      </c>
      <c r="E53" s="37" t="s">
        <v>103</v>
      </c>
    </row>
    <row r="54" spans="1:5" ht="102">
      <c r="A54" t="s">
        <v>54</v>
      </c>
      <c r="E54" s="35" t="s">
        <v>104</v>
      </c>
    </row>
    <row r="55" spans="1:16" ht="12.75">
      <c r="A55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59</v>
      </c>
      <c s="32">
        <v>28.136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108</v>
      </c>
    </row>
    <row r="57" spans="1:5" ht="12.75">
      <c r="A57" s="36" t="s">
        <v>52</v>
      </c>
      <c r="E57" s="37" t="s">
        <v>109</v>
      </c>
    </row>
    <row r="58" spans="1:5" ht="76.5">
      <c r="A58" t="s">
        <v>54</v>
      </c>
      <c r="E58" s="35" t="s">
        <v>110</v>
      </c>
    </row>
    <row r="59" spans="1:16" ht="12.75">
      <c r="A59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49</v>
      </c>
      <c s="32">
        <v>140.681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114</v>
      </c>
    </row>
    <row r="61" spans="1:5" ht="12.75">
      <c r="A61" s="36" t="s">
        <v>52</v>
      </c>
      <c r="E61" s="37" t="s">
        <v>83</v>
      </c>
    </row>
    <row r="62" spans="1:5" ht="76.5">
      <c r="A62" t="s">
        <v>54</v>
      </c>
      <c r="E62" s="35" t="s">
        <v>110</v>
      </c>
    </row>
    <row r="63" spans="1:18" ht="12.75" customHeight="1">
      <c r="A63" s="6" t="s">
        <v>43</v>
      </c>
      <c s="6"/>
      <c s="39" t="s">
        <v>115</v>
      </c>
      <c s="6"/>
      <c s="27" t="s">
        <v>116</v>
      </c>
      <c s="6"/>
      <c s="6"/>
      <c s="6"/>
      <c s="40">
        <f>0+Q63</f>
      </c>
      <c r="O63">
        <f>0+R63</f>
      </c>
      <c r="Q63">
        <f>0+I64+I68</f>
      </c>
      <c>
        <f>0+O64+O68</f>
      </c>
    </row>
    <row r="64" spans="1:16" ht="12.75">
      <c r="A64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120</v>
      </c>
      <c s="32">
        <v>11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12.75">
      <c r="A66" s="36" t="s">
        <v>52</v>
      </c>
      <c r="E66" s="37" t="s">
        <v>121</v>
      </c>
    </row>
    <row r="67" spans="1:5" ht="63.75">
      <c r="A67" t="s">
        <v>54</v>
      </c>
      <c r="E67" s="35" t="s">
        <v>122</v>
      </c>
    </row>
    <row r="68" spans="1:16" ht="12.75">
      <c r="A68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120</v>
      </c>
      <c s="32">
        <v>2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12.75">
      <c r="A70" s="36" t="s">
        <v>52</v>
      </c>
      <c r="E70" s="37" t="s">
        <v>126</v>
      </c>
    </row>
    <row r="71" spans="1:5" ht="63.75">
      <c r="A71" t="s">
        <v>54</v>
      </c>
      <c r="E71" s="35" t="s">
        <v>122</v>
      </c>
    </row>
    <row r="72" spans="1:18" ht="12.75" customHeight="1">
      <c r="A72" s="6" t="s">
        <v>43</v>
      </c>
      <c s="6"/>
      <c s="39" t="s">
        <v>40</v>
      </c>
      <c s="6"/>
      <c s="27" t="s">
        <v>127</v>
      </c>
      <c s="6"/>
      <c s="6"/>
      <c s="6"/>
      <c s="40">
        <f>0+Q72</f>
      </c>
      <c r="O72">
        <f>0+R72</f>
      </c>
      <c r="Q72">
        <f>0+I73</f>
      </c>
      <c>
        <f>0+O73</f>
      </c>
    </row>
    <row r="73" spans="1:16" ht="12.75">
      <c r="A73" s="25" t="s">
        <v>45</v>
      </c>
      <c s="29" t="s">
        <v>35</v>
      </c>
      <c s="29" t="s">
        <v>128</v>
      </c>
      <c s="25" t="s">
        <v>47</v>
      </c>
      <c s="30" t="s">
        <v>129</v>
      </c>
      <c s="31" t="s">
        <v>49</v>
      </c>
      <c s="32">
        <v>7034.03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6" t="s">
        <v>52</v>
      </c>
      <c r="E75" s="37" t="s">
        <v>87</v>
      </c>
    </row>
    <row r="76" spans="1:5" ht="63.75">
      <c r="A76" t="s">
        <v>54</v>
      </c>
      <c r="E76" s="35" t="s">
        <v>130</v>
      </c>
    </row>
    <row r="77" spans="1:18" ht="12.75" customHeight="1">
      <c r="A77" s="6" t="s">
        <v>43</v>
      </c>
      <c s="6"/>
      <c s="39" t="s">
        <v>131</v>
      </c>
      <c s="6"/>
      <c s="27" t="s">
        <v>132</v>
      </c>
      <c s="6"/>
      <c s="6"/>
      <c s="6"/>
      <c s="40">
        <f>0+Q77</f>
      </c>
      <c r="O77">
        <f>0+R77</f>
      </c>
      <c r="Q77">
        <f>0+I78+I82+I86</f>
      </c>
      <c>
        <f>0+O78+O82+O86</f>
      </c>
    </row>
    <row r="78" spans="1:16" ht="25.5">
      <c r="A78" s="25" t="s">
        <v>45</v>
      </c>
      <c s="29" t="s">
        <v>37</v>
      </c>
      <c s="29" t="s">
        <v>133</v>
      </c>
      <c s="25" t="s">
        <v>47</v>
      </c>
      <c s="30" t="s">
        <v>134</v>
      </c>
      <c s="31" t="s">
        <v>49</v>
      </c>
      <c s="32">
        <v>559.375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63.75">
      <c r="A80" s="36" t="s">
        <v>52</v>
      </c>
      <c r="E80" s="37" t="s">
        <v>135</v>
      </c>
    </row>
    <row r="81" spans="1:5" ht="89.25">
      <c r="A81" t="s">
        <v>54</v>
      </c>
      <c r="E81" s="35" t="s">
        <v>136</v>
      </c>
    </row>
    <row r="82" spans="1:16" ht="12.75">
      <c r="A82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120</v>
      </c>
      <c s="32">
        <v>20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140</v>
      </c>
    </row>
    <row r="84" spans="1:5" ht="12.75">
      <c r="A84" s="36" t="s">
        <v>52</v>
      </c>
      <c r="E84" s="37" t="s">
        <v>141</v>
      </c>
    </row>
    <row r="85" spans="1:5" ht="76.5">
      <c r="A85" t="s">
        <v>54</v>
      </c>
      <c r="E85" s="35" t="s">
        <v>142</v>
      </c>
    </row>
    <row r="86" spans="1:16" ht="12.75">
      <c r="A86" s="25" t="s">
        <v>45</v>
      </c>
      <c s="29" t="s">
        <v>115</v>
      </c>
      <c s="29" t="s">
        <v>143</v>
      </c>
      <c s="25" t="s">
        <v>47</v>
      </c>
      <c s="30" t="s">
        <v>144</v>
      </c>
      <c s="31" t="s">
        <v>97</v>
      </c>
      <c s="32">
        <v>225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12.75">
      <c r="A88" s="36" t="s">
        <v>52</v>
      </c>
      <c r="E88" s="37" t="s">
        <v>98</v>
      </c>
    </row>
    <row r="89" spans="1:5" ht="63.75">
      <c r="A89" t="s">
        <v>54</v>
      </c>
      <c r="E89" s="35" t="s">
        <v>145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146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146</v>
      </c>
      <c s="6"/>
      <c s="18" t="s">
        <v>147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148</v>
      </c>
      <c s="25" t="s">
        <v>47</v>
      </c>
      <c s="30" t="s">
        <v>149</v>
      </c>
      <c s="31" t="s">
        <v>150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151</v>
      </c>
    </row>
    <row r="11" spans="1:5" ht="12.75">
      <c r="A11" s="36" t="s">
        <v>52</v>
      </c>
      <c r="E11" s="37" t="s">
        <v>152</v>
      </c>
    </row>
    <row r="12" spans="1:5" ht="12.75">
      <c r="A12" t="s">
        <v>54</v>
      </c>
      <c r="E12" s="35" t="s">
        <v>153</v>
      </c>
    </row>
    <row r="13" spans="1:16" ht="12.75">
      <c r="A13" s="25" t="s">
        <v>45</v>
      </c>
      <c s="29" t="s">
        <v>23</v>
      </c>
      <c s="29" t="s">
        <v>154</v>
      </c>
      <c s="25" t="s">
        <v>47</v>
      </c>
      <c s="30" t="s">
        <v>155</v>
      </c>
      <c s="31" t="s">
        <v>150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152</v>
      </c>
    </row>
    <row r="16" spans="1:5" ht="51">
      <c r="A16" t="s">
        <v>54</v>
      </c>
      <c r="E16" s="35" t="s">
        <v>156</v>
      </c>
    </row>
    <row r="17" spans="1:16" ht="12.75">
      <c r="A17" s="25" t="s">
        <v>45</v>
      </c>
      <c s="29" t="s">
        <v>22</v>
      </c>
      <c s="29" t="s">
        <v>157</v>
      </c>
      <c s="25" t="s">
        <v>47</v>
      </c>
      <c s="30" t="s">
        <v>158</v>
      </c>
      <c s="31" t="s">
        <v>150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152</v>
      </c>
    </row>
    <row r="20" spans="1:5" ht="51">
      <c r="A20" t="s">
        <v>54</v>
      </c>
      <c r="E20" s="35" t="s">
        <v>159</v>
      </c>
    </row>
    <row r="21" spans="1:16" ht="12.75">
      <c r="A21" s="25" t="s">
        <v>45</v>
      </c>
      <c s="29" t="s">
        <v>33</v>
      </c>
      <c s="29" t="s">
        <v>160</v>
      </c>
      <c s="25" t="s">
        <v>47</v>
      </c>
      <c s="30" t="s">
        <v>161</v>
      </c>
      <c s="31" t="s">
        <v>162</v>
      </c>
      <c s="32">
        <v>1.06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163</v>
      </c>
    </row>
    <row r="23" spans="1:5" ht="12.75">
      <c r="A23" s="36" t="s">
        <v>52</v>
      </c>
      <c r="E23" s="37" t="s">
        <v>164</v>
      </c>
    </row>
    <row r="24" spans="1:5" ht="51">
      <c r="A24" t="s">
        <v>54</v>
      </c>
      <c r="E24" s="35" t="s">
        <v>165</v>
      </c>
    </row>
    <row r="25" spans="1:16" ht="12.75">
      <c r="A25" s="25" t="s">
        <v>45</v>
      </c>
      <c s="29" t="s">
        <v>35</v>
      </c>
      <c s="29" t="s">
        <v>160</v>
      </c>
      <c s="25" t="s">
        <v>29</v>
      </c>
      <c s="30" t="s">
        <v>161</v>
      </c>
      <c s="31" t="s">
        <v>162</v>
      </c>
      <c s="32">
        <v>1.06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166</v>
      </c>
    </row>
    <row r="27" spans="1:5" ht="12.75">
      <c r="A27" s="36" t="s">
        <v>52</v>
      </c>
      <c r="E27" s="37" t="s">
        <v>164</v>
      </c>
    </row>
    <row r="28" spans="1:5" ht="51">
      <c r="A28" t="s">
        <v>54</v>
      </c>
      <c r="E28" s="35" t="s">
        <v>165</v>
      </c>
    </row>
    <row r="29" spans="1:16" ht="12.75">
      <c r="A29" s="25" t="s">
        <v>45</v>
      </c>
      <c s="29" t="s">
        <v>37</v>
      </c>
      <c s="29" t="s">
        <v>167</v>
      </c>
      <c s="25" t="s">
        <v>47</v>
      </c>
      <c s="30" t="s">
        <v>168</v>
      </c>
      <c s="31" t="s">
        <v>150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52</v>
      </c>
      <c r="E31" s="37" t="s">
        <v>152</v>
      </c>
    </row>
    <row r="32" spans="1:5" ht="51">
      <c r="A32" t="s">
        <v>54</v>
      </c>
      <c r="E32" s="35" t="s">
        <v>165</v>
      </c>
    </row>
    <row r="33" spans="1:16" ht="12.75">
      <c r="A33" s="25" t="s">
        <v>45</v>
      </c>
      <c s="29" t="s">
        <v>137</v>
      </c>
      <c s="29" t="s">
        <v>169</v>
      </c>
      <c s="25" t="s">
        <v>47</v>
      </c>
      <c s="30" t="s">
        <v>170</v>
      </c>
      <c s="31" t="s">
        <v>120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171</v>
      </c>
    </row>
    <row r="35" spans="1:5" ht="12.75">
      <c r="A35" s="36" t="s">
        <v>52</v>
      </c>
      <c r="E35" s="37" t="s">
        <v>152</v>
      </c>
    </row>
    <row r="36" spans="1:5" ht="114.75">
      <c r="A36" t="s">
        <v>54</v>
      </c>
      <c r="E36" s="35" t="s">
        <v>172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